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OneDrive\Almacén personal\Escritorio\TRANSPARENCIA PÁG WEB\RELACION CONTRATOS MENORES\2019\"/>
    </mc:Choice>
  </mc:AlternateContent>
  <xr:revisionPtr revIDLastSave="0" documentId="13_ncr:1_{86DD6FE2-0BA2-4AFB-B102-4C5426E5B849}" xr6:coauthVersionLast="47" xr6:coauthVersionMax="47" xr10:uidLastSave="{00000000-0000-0000-0000-000000000000}"/>
  <bookViews>
    <workbookView xWindow="-120" yWindow="-120" windowWidth="29040" windowHeight="15840" xr2:uid="{788016F3-7474-4708-98B2-1EE15119E4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3" i="1"/>
  <c r="K14" i="1"/>
  <c r="K10" i="1"/>
  <c r="K9" i="1"/>
  <c r="K8" i="1"/>
  <c r="K7" i="1"/>
  <c r="J25" i="1"/>
  <c r="K25" i="1" s="1"/>
  <c r="J24" i="1"/>
  <c r="J23" i="1"/>
  <c r="J22" i="1"/>
  <c r="K22" i="1" s="1"/>
  <c r="J21" i="1"/>
  <c r="K17" i="1"/>
  <c r="J16" i="1"/>
  <c r="K16" i="1" s="1"/>
  <c r="J15" i="1"/>
  <c r="K15" i="1" s="1"/>
  <c r="J14" i="1"/>
  <c r="J13" i="1"/>
  <c r="K13" i="1" s="1"/>
  <c r="J12" i="1"/>
  <c r="K12" i="1" s="1"/>
  <c r="K11" i="1"/>
  <c r="J11" i="1"/>
  <c r="J8" i="1"/>
  <c r="J7" i="1"/>
  <c r="J6" i="1"/>
  <c r="J5" i="1"/>
</calcChain>
</file>

<file path=xl/sharedStrings.xml><?xml version="1.0" encoding="utf-8"?>
<sst xmlns="http://schemas.openxmlformats.org/spreadsheetml/2006/main" count="183" uniqueCount="102">
  <si>
    <t>Descripción Expediente</t>
  </si>
  <si>
    <t>Objeto del Gasto</t>
  </si>
  <si>
    <t>SubObjeto de Gasto</t>
  </si>
  <si>
    <t>Plazo Ejecución</t>
  </si>
  <si>
    <t>Tipo de Plazo</t>
  </si>
  <si>
    <t>Tipo IVA Adjudicación</t>
  </si>
  <si>
    <t>Importe IVA Adjudicación</t>
  </si>
  <si>
    <t>Importe Adjudicación Neto</t>
  </si>
  <si>
    <t>014688</t>
  </si>
  <si>
    <t>Edición, maquetación e impresión de trípticos CORPO</t>
  </si>
  <si>
    <t>053</t>
  </si>
  <si>
    <t>315</t>
  </si>
  <si>
    <t>01</t>
  </si>
  <si>
    <t>02</t>
  </si>
  <si>
    <t>B88148994</t>
  </si>
  <si>
    <t>30/04/2019</t>
  </si>
  <si>
    <t>016711</t>
  </si>
  <si>
    <t>Suministro de material y mobiliario de oficina</t>
  </si>
  <si>
    <t>052</t>
  </si>
  <si>
    <t>402</t>
  </si>
  <si>
    <t>B45243474</t>
  </si>
  <si>
    <t>20/05/2019</t>
  </si>
  <si>
    <t>019945</t>
  </si>
  <si>
    <t>Reportaje fotográfico para prensa para la Colección Roberto Polo</t>
  </si>
  <si>
    <t>313</t>
  </si>
  <si>
    <t>15</t>
  </si>
  <si>
    <t>03820330F</t>
  </si>
  <si>
    <t>10/05/2019</t>
  </si>
  <si>
    <t>020383</t>
  </si>
  <si>
    <t>Trabajos de producción del catálogo "Werner Mannaers. La belleza convulsa"</t>
  </si>
  <si>
    <t>3</t>
  </si>
  <si>
    <t>A02065498</t>
  </si>
  <si>
    <t>020501</t>
  </si>
  <si>
    <t>Servicios de mantenimiento y conservación preventiva de las obras de la Colección Roberto Polo</t>
  </si>
  <si>
    <t>301</t>
  </si>
  <si>
    <t>12</t>
  </si>
  <si>
    <t>03836057S</t>
  </si>
  <si>
    <t>021307</t>
  </si>
  <si>
    <t>Trabajos de asesoramiento científico para la Colección Roberto Polo</t>
  </si>
  <si>
    <t>308</t>
  </si>
  <si>
    <t>13123965G</t>
  </si>
  <si>
    <t>021308</t>
  </si>
  <si>
    <t>Contratación de los trabajos de documentación 3D fotogramétrica para la Colección Roberto Polo</t>
  </si>
  <si>
    <t>09455150B</t>
  </si>
  <si>
    <t>021310</t>
  </si>
  <si>
    <t>Contratación de los trabajos de asesoramiento científico para la Colección Roberto Polo</t>
  </si>
  <si>
    <t>054107493L</t>
  </si>
  <si>
    <t>021313</t>
  </si>
  <si>
    <t>Trabajos de recreaciones artísticas para la Colección Roberto Polo</t>
  </si>
  <si>
    <t>05272014T</t>
  </si>
  <si>
    <t>021316</t>
  </si>
  <si>
    <t>Trrabajos de diseño y producción de muebles y paneles expositivos en la Colección Roberto Polo</t>
  </si>
  <si>
    <t>B37407004</t>
  </si>
  <si>
    <t>021323</t>
  </si>
  <si>
    <t>Contratación de los trabajos de traducción de cartelas y paneles para la Colección Roberto Polo</t>
  </si>
  <si>
    <t>53387690K</t>
  </si>
  <si>
    <t>021336</t>
  </si>
  <si>
    <t>Actuaciones en la Capilla de Belén dentro del Convento de Santa Fe para la Colección Roberto Polo</t>
  </si>
  <si>
    <t>B45345212</t>
  </si>
  <si>
    <t>021381</t>
  </si>
  <si>
    <t>Contratación de los trabajos de reconstrucción virtual para la Colección Roberto Polo</t>
  </si>
  <si>
    <t>03142790R</t>
  </si>
  <si>
    <t>016431</t>
  </si>
  <si>
    <t>Vigilancia de la obra cedida por Roberto Polo a la JCCM</t>
  </si>
  <si>
    <t>323</t>
  </si>
  <si>
    <t>A87039582</t>
  </si>
  <si>
    <t>016568</t>
  </si>
  <si>
    <t>Vgilancia de la obra cedida por Roberto Polo a la JCCM durante trabajos de traslado y montaje</t>
  </si>
  <si>
    <t>A87039583</t>
  </si>
  <si>
    <t>021754</t>
  </si>
  <si>
    <t>Contratación de los trabajos de diseño de paneles y fotografía para la Colección Roberto Polo</t>
  </si>
  <si>
    <t>327</t>
  </si>
  <si>
    <t>B45560554</t>
  </si>
  <si>
    <t>021892</t>
  </si>
  <si>
    <t>Contratación del seguro de las obras del grupo escultórico "Guerreros" de Miquel Navarro</t>
  </si>
  <si>
    <t>306</t>
  </si>
  <si>
    <t>03</t>
  </si>
  <si>
    <t>B87105748</t>
  </si>
  <si>
    <t>021919</t>
  </si>
  <si>
    <t>Contratación del seguro de Responsabildad Civil de la Fundación Colección Roberto Polo</t>
  </si>
  <si>
    <t>A28141935</t>
  </si>
  <si>
    <t>022236</t>
  </si>
  <si>
    <t xml:space="preserve">Diseño y maquetación de catálogo para exposición temporal Carolyn Marks Blackwood </t>
  </si>
  <si>
    <t>0587.896.016</t>
  </si>
  <si>
    <t>25/06/2019</t>
  </si>
  <si>
    <t>022257</t>
  </si>
  <si>
    <t>Contratación de los servicios de traducción y edición de textos para la Colección Roberto Polo</t>
  </si>
  <si>
    <t>GB336586038</t>
  </si>
  <si>
    <t>024679</t>
  </si>
  <si>
    <t>Servicios de mantenimiento y conservación preventiva para el grupo escultórico "Guerreros" de Miquel Navarro</t>
  </si>
  <si>
    <t>025874</t>
  </si>
  <si>
    <t>Servicios de diseño web y plan de hosting para la Fundación Colección Roberto Polo</t>
  </si>
  <si>
    <t>03842076H</t>
  </si>
  <si>
    <t>025876</t>
  </si>
  <si>
    <t>Servicios de diseño, producción de papelería y maquetación para la Fundación Colección Roberto Polo</t>
  </si>
  <si>
    <t>026193</t>
  </si>
  <si>
    <t>Servicios de creación de la página web de la Colección Roberto Polo</t>
  </si>
  <si>
    <t>A28735389</t>
  </si>
  <si>
    <t>NIF Adjudicatario</t>
  </si>
  <si>
    <t>Importe Adjudicación Bruto</t>
  </si>
  <si>
    <t>Fecha Aprobación Gasto</t>
  </si>
  <si>
    <t xml:space="preserve">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</si>
</sst>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4" fontId="3" fillId="0" borderId="0" xfId="1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4" fontId="4" fillId="0" borderId="0" xfId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F133-AE40-4A28-AB70-8B8758229189}">
  <dimension ref="A1:L25"/>
  <sheetViews>
    <sheetView tabSelected="1" workbookViewId="0">
      <selection activeCell="A2" sqref="A2"/>
    </sheetView>
  </sheetViews>
  <sheetFormatPr baseColWidth="10" defaultRowHeight="15" x14ac:dyDescent="0.25"/>
  <cols>
    <col min="1" max="1" width="13.85546875" customWidth="1"/>
    <col min="2" max="2" width="89" bestFit="1" customWidth="1"/>
    <col min="8" max="8" width="11.85546875" bestFit="1" customWidth="1"/>
    <col min="11" max="11" width="11.85546875" bestFit="1" customWidth="1"/>
  </cols>
  <sheetData>
    <row r="1" spans="1:12" ht="36" x14ac:dyDescent="0.25">
      <c r="A1" s="1" t="s">
        <v>101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98</v>
      </c>
      <c r="H1" s="3" t="s">
        <v>7</v>
      </c>
      <c r="I1" s="1" t="s">
        <v>5</v>
      </c>
      <c r="J1" s="3" t="s">
        <v>6</v>
      </c>
      <c r="K1" s="3" t="s">
        <v>99</v>
      </c>
      <c r="L1" s="1" t="s">
        <v>100</v>
      </c>
    </row>
    <row r="2" spans="1:12" x14ac:dyDescent="0.25">
      <c r="A2" s="4" t="s">
        <v>8</v>
      </c>
      <c r="B2" s="5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6">
        <v>2800</v>
      </c>
      <c r="I2" s="7">
        <v>0.21</v>
      </c>
      <c r="J2" s="6">
        <v>588</v>
      </c>
      <c r="K2" s="6">
        <v>3388</v>
      </c>
      <c r="L2" s="4" t="s">
        <v>15</v>
      </c>
    </row>
    <row r="3" spans="1:12" x14ac:dyDescent="0.25">
      <c r="A3" s="4" t="s">
        <v>16</v>
      </c>
      <c r="B3" s="5" t="s">
        <v>17</v>
      </c>
      <c r="C3" s="4" t="s">
        <v>18</v>
      </c>
      <c r="D3" s="4" t="s">
        <v>19</v>
      </c>
      <c r="E3" s="4" t="s">
        <v>12</v>
      </c>
      <c r="F3" s="4" t="s">
        <v>13</v>
      </c>
      <c r="G3" s="4" t="s">
        <v>20</v>
      </c>
      <c r="H3" s="6">
        <v>4569.1499999999996</v>
      </c>
      <c r="I3" s="7">
        <v>0.21</v>
      </c>
      <c r="J3" s="6">
        <v>959.52</v>
      </c>
      <c r="K3" s="6">
        <v>5528.67</v>
      </c>
      <c r="L3" s="4" t="s">
        <v>21</v>
      </c>
    </row>
    <row r="4" spans="1:12" x14ac:dyDescent="0.25">
      <c r="A4" s="4" t="s">
        <v>22</v>
      </c>
      <c r="B4" s="8" t="s">
        <v>23</v>
      </c>
      <c r="C4" s="4" t="s">
        <v>10</v>
      </c>
      <c r="D4" s="4" t="s">
        <v>24</v>
      </c>
      <c r="E4" s="4" t="s">
        <v>25</v>
      </c>
      <c r="F4" s="4" t="s">
        <v>12</v>
      </c>
      <c r="G4" s="4" t="s">
        <v>26</v>
      </c>
      <c r="H4" s="6">
        <v>1200</v>
      </c>
      <c r="I4" s="7">
        <v>0.21</v>
      </c>
      <c r="J4" s="6">
        <v>252</v>
      </c>
      <c r="K4" s="6">
        <v>1224</v>
      </c>
      <c r="L4" s="4" t="s">
        <v>27</v>
      </c>
    </row>
    <row r="5" spans="1:12" x14ac:dyDescent="0.25">
      <c r="A5" s="9" t="s">
        <v>28</v>
      </c>
      <c r="B5" s="8" t="s">
        <v>29</v>
      </c>
      <c r="C5" s="9" t="s">
        <v>10</v>
      </c>
      <c r="D5" s="9" t="s">
        <v>11</v>
      </c>
      <c r="E5" s="9" t="s">
        <v>30</v>
      </c>
      <c r="F5" s="9" t="s">
        <v>13</v>
      </c>
      <c r="G5" s="9" t="s">
        <v>31</v>
      </c>
      <c r="H5" s="10">
        <v>10145</v>
      </c>
      <c r="I5" s="11">
        <v>0.04</v>
      </c>
      <c r="J5" s="10">
        <f>H5*I5</f>
        <v>405.8</v>
      </c>
      <c r="K5" s="10">
        <v>10550.8</v>
      </c>
      <c r="L5" s="12">
        <v>43612</v>
      </c>
    </row>
    <row r="6" spans="1:12" x14ac:dyDescent="0.25">
      <c r="A6" s="9" t="s">
        <v>32</v>
      </c>
      <c r="B6" s="8" t="s">
        <v>33</v>
      </c>
      <c r="C6" s="9" t="s">
        <v>10</v>
      </c>
      <c r="D6" s="9" t="s">
        <v>34</v>
      </c>
      <c r="E6" s="9" t="s">
        <v>35</v>
      </c>
      <c r="F6" s="9" t="s">
        <v>13</v>
      </c>
      <c r="G6" s="9" t="s">
        <v>36</v>
      </c>
      <c r="H6" s="10">
        <v>6600</v>
      </c>
      <c r="I6" s="11">
        <v>0.21</v>
      </c>
      <c r="J6" s="10">
        <f>H6*0.21</f>
        <v>1386</v>
      </c>
      <c r="K6" s="10">
        <v>7986</v>
      </c>
      <c r="L6" s="12">
        <v>43606</v>
      </c>
    </row>
    <row r="7" spans="1:12" x14ac:dyDescent="0.25">
      <c r="A7" s="9" t="s">
        <v>37</v>
      </c>
      <c r="B7" s="8" t="s">
        <v>38</v>
      </c>
      <c r="C7" s="9" t="s">
        <v>10</v>
      </c>
      <c r="D7" s="9" t="s">
        <v>39</v>
      </c>
      <c r="E7" s="9" t="s">
        <v>12</v>
      </c>
      <c r="F7" s="9" t="s">
        <v>13</v>
      </c>
      <c r="G7" s="9" t="s">
        <v>40</v>
      </c>
      <c r="H7" s="13">
        <v>1500</v>
      </c>
      <c r="I7" s="11">
        <v>0.21</v>
      </c>
      <c r="J7" s="13">
        <f>1500*0.21</f>
        <v>315</v>
      </c>
      <c r="K7" s="13">
        <f t="shared" ref="K7:K17" si="0">H7+J7</f>
        <v>1815</v>
      </c>
      <c r="L7" s="12">
        <v>43567</v>
      </c>
    </row>
    <row r="8" spans="1:12" x14ac:dyDescent="0.25">
      <c r="A8" s="9" t="s">
        <v>41</v>
      </c>
      <c r="B8" s="8" t="s">
        <v>42</v>
      </c>
      <c r="C8" s="9" t="s">
        <v>10</v>
      </c>
      <c r="D8" s="9" t="s">
        <v>39</v>
      </c>
      <c r="E8" s="9" t="s">
        <v>12</v>
      </c>
      <c r="F8" s="9" t="s">
        <v>13</v>
      </c>
      <c r="G8" s="9" t="s">
        <v>43</v>
      </c>
      <c r="H8" s="13">
        <v>2050</v>
      </c>
      <c r="I8" s="11">
        <v>0.21</v>
      </c>
      <c r="J8" s="13">
        <f>H8*0.21</f>
        <v>430.5</v>
      </c>
      <c r="K8" s="13">
        <f t="shared" si="0"/>
        <v>2480.5</v>
      </c>
      <c r="L8" s="12">
        <v>43565</v>
      </c>
    </row>
    <row r="9" spans="1:12" x14ac:dyDescent="0.25">
      <c r="A9" s="9" t="s">
        <v>44</v>
      </c>
      <c r="B9" s="8" t="s">
        <v>45</v>
      </c>
      <c r="C9" s="9" t="s">
        <v>10</v>
      </c>
      <c r="D9" s="9" t="s">
        <v>39</v>
      </c>
      <c r="E9" s="9" t="s">
        <v>12</v>
      </c>
      <c r="F9" s="9" t="s">
        <v>13</v>
      </c>
      <c r="G9" s="9" t="s">
        <v>46</v>
      </c>
      <c r="H9" s="13">
        <v>1800</v>
      </c>
      <c r="I9" s="11">
        <v>0</v>
      </c>
      <c r="J9" s="13">
        <v>0</v>
      </c>
      <c r="K9" s="13">
        <f t="shared" si="0"/>
        <v>1800</v>
      </c>
      <c r="L9" s="12">
        <v>43570</v>
      </c>
    </row>
    <row r="10" spans="1:12" x14ac:dyDescent="0.25">
      <c r="A10" s="9" t="s">
        <v>47</v>
      </c>
      <c r="B10" s="8" t="s">
        <v>48</v>
      </c>
      <c r="C10" s="9" t="s">
        <v>10</v>
      </c>
      <c r="D10" s="9" t="s">
        <v>39</v>
      </c>
      <c r="E10" s="9" t="s">
        <v>12</v>
      </c>
      <c r="F10" s="9" t="s">
        <v>13</v>
      </c>
      <c r="G10" s="9" t="s">
        <v>49</v>
      </c>
      <c r="H10" s="13">
        <v>1800</v>
      </c>
      <c r="I10" s="11">
        <v>0</v>
      </c>
      <c r="J10" s="13">
        <v>0</v>
      </c>
      <c r="K10" s="13">
        <f t="shared" si="0"/>
        <v>1800</v>
      </c>
      <c r="L10" s="12">
        <v>43565</v>
      </c>
    </row>
    <row r="11" spans="1:12" x14ac:dyDescent="0.25">
      <c r="A11" s="9" t="s">
        <v>50</v>
      </c>
      <c r="B11" s="8" t="s">
        <v>51</v>
      </c>
      <c r="C11" s="9" t="s">
        <v>10</v>
      </c>
      <c r="D11" s="9" t="s">
        <v>39</v>
      </c>
      <c r="E11" s="9" t="s">
        <v>12</v>
      </c>
      <c r="F11" s="9" t="s">
        <v>13</v>
      </c>
      <c r="G11" s="9" t="s">
        <v>52</v>
      </c>
      <c r="H11" s="13">
        <v>6625</v>
      </c>
      <c r="I11" s="11">
        <v>0.21</v>
      </c>
      <c r="J11" s="13">
        <f>6625*0.21</f>
        <v>1391.25</v>
      </c>
      <c r="K11" s="13">
        <f t="shared" si="0"/>
        <v>8016.25</v>
      </c>
      <c r="L11" s="12">
        <v>43567</v>
      </c>
    </row>
    <row r="12" spans="1:12" x14ac:dyDescent="0.25">
      <c r="A12" s="9" t="s">
        <v>53</v>
      </c>
      <c r="B12" s="8" t="s">
        <v>54</v>
      </c>
      <c r="C12" s="9" t="s">
        <v>10</v>
      </c>
      <c r="D12" s="9" t="s">
        <v>39</v>
      </c>
      <c r="E12" s="9" t="s">
        <v>12</v>
      </c>
      <c r="F12" s="9" t="s">
        <v>13</v>
      </c>
      <c r="G12" s="9" t="s">
        <v>55</v>
      </c>
      <c r="H12" s="13">
        <v>627</v>
      </c>
      <c r="I12" s="11">
        <v>0.21</v>
      </c>
      <c r="J12" s="13">
        <f>H12*I12</f>
        <v>131.66999999999999</v>
      </c>
      <c r="K12" s="13">
        <f t="shared" si="0"/>
        <v>758.67</v>
      </c>
      <c r="L12" s="12">
        <v>43570</v>
      </c>
    </row>
    <row r="13" spans="1:12" x14ac:dyDescent="0.25">
      <c r="A13" s="9" t="s">
        <v>56</v>
      </c>
      <c r="B13" s="8" t="s">
        <v>57</v>
      </c>
      <c r="C13" s="9" t="s">
        <v>10</v>
      </c>
      <c r="D13" s="9" t="s">
        <v>39</v>
      </c>
      <c r="E13" s="9" t="s">
        <v>12</v>
      </c>
      <c r="F13" s="9" t="s">
        <v>13</v>
      </c>
      <c r="G13" s="9" t="s">
        <v>58</v>
      </c>
      <c r="H13" s="13">
        <v>2415</v>
      </c>
      <c r="I13" s="11">
        <v>0.21</v>
      </c>
      <c r="J13" s="13">
        <f>H13*I13</f>
        <v>507.15</v>
      </c>
      <c r="K13" s="13">
        <f t="shared" si="0"/>
        <v>2922.15</v>
      </c>
      <c r="L13" s="12">
        <v>43559</v>
      </c>
    </row>
    <row r="14" spans="1:12" x14ac:dyDescent="0.25">
      <c r="A14" s="9" t="s">
        <v>59</v>
      </c>
      <c r="B14" s="8" t="s">
        <v>60</v>
      </c>
      <c r="C14" s="9" t="s">
        <v>10</v>
      </c>
      <c r="D14" s="9" t="s">
        <v>39</v>
      </c>
      <c r="E14" s="9" t="s">
        <v>12</v>
      </c>
      <c r="F14" s="9" t="s">
        <v>13</v>
      </c>
      <c r="G14" s="9" t="s">
        <v>61</v>
      </c>
      <c r="H14" s="10">
        <v>13800</v>
      </c>
      <c r="I14" s="11">
        <v>0.21</v>
      </c>
      <c r="J14" s="10">
        <f>13800*0.21</f>
        <v>2898</v>
      </c>
      <c r="K14" s="10">
        <f t="shared" si="0"/>
        <v>16698</v>
      </c>
      <c r="L14" s="12">
        <v>43570</v>
      </c>
    </row>
    <row r="15" spans="1:12" x14ac:dyDescent="0.25">
      <c r="A15" s="14" t="s">
        <v>62</v>
      </c>
      <c r="B15" s="8" t="s">
        <v>63</v>
      </c>
      <c r="C15" s="14" t="s">
        <v>10</v>
      </c>
      <c r="D15" s="14" t="s">
        <v>64</v>
      </c>
      <c r="E15" s="14">
        <v>3</v>
      </c>
      <c r="F15" s="9" t="s">
        <v>13</v>
      </c>
      <c r="G15" s="9" t="s">
        <v>65</v>
      </c>
      <c r="H15" s="13">
        <v>13250.65</v>
      </c>
      <c r="I15" s="11">
        <v>0.21</v>
      </c>
      <c r="J15" s="13">
        <f>H15*0.21</f>
        <v>2782.6364999999996</v>
      </c>
      <c r="K15" s="13">
        <f t="shared" si="0"/>
        <v>16033.286499999998</v>
      </c>
      <c r="L15" s="12">
        <v>43630</v>
      </c>
    </row>
    <row r="16" spans="1:12" x14ac:dyDescent="0.25">
      <c r="A16" s="9" t="s">
        <v>66</v>
      </c>
      <c r="B16" s="8" t="s">
        <v>67</v>
      </c>
      <c r="C16" s="9" t="s">
        <v>10</v>
      </c>
      <c r="D16" s="9" t="s">
        <v>64</v>
      </c>
      <c r="E16" s="9" t="s">
        <v>12</v>
      </c>
      <c r="F16" s="9" t="s">
        <v>13</v>
      </c>
      <c r="G16" s="9" t="s">
        <v>68</v>
      </c>
      <c r="H16" s="13">
        <v>8606.7000000000007</v>
      </c>
      <c r="I16" s="11">
        <v>0.21</v>
      </c>
      <c r="J16" s="13">
        <f>H16*0.21</f>
        <v>1807.4070000000002</v>
      </c>
      <c r="K16" s="13">
        <f t="shared" si="0"/>
        <v>10414.107</v>
      </c>
      <c r="L16" s="12">
        <v>43613</v>
      </c>
    </row>
    <row r="17" spans="1:12" x14ac:dyDescent="0.25">
      <c r="A17" s="9" t="s">
        <v>69</v>
      </c>
      <c r="B17" s="8" t="s">
        <v>70</v>
      </c>
      <c r="C17" s="9" t="s">
        <v>10</v>
      </c>
      <c r="D17" s="9" t="s">
        <v>71</v>
      </c>
      <c r="E17" s="9" t="s">
        <v>12</v>
      </c>
      <c r="F17" s="9" t="s">
        <v>13</v>
      </c>
      <c r="G17" s="9" t="s">
        <v>72</v>
      </c>
      <c r="H17" s="13">
        <v>3200</v>
      </c>
      <c r="I17" s="11">
        <v>0.21</v>
      </c>
      <c r="J17" s="13">
        <v>672</v>
      </c>
      <c r="K17" s="13">
        <f t="shared" si="0"/>
        <v>3872</v>
      </c>
      <c r="L17" s="12">
        <v>43574</v>
      </c>
    </row>
    <row r="18" spans="1:12" x14ac:dyDescent="0.25">
      <c r="A18" s="9" t="s">
        <v>73</v>
      </c>
      <c r="B18" s="8" t="s">
        <v>74</v>
      </c>
      <c r="C18" s="9" t="s">
        <v>10</v>
      </c>
      <c r="D18" s="9" t="s">
        <v>75</v>
      </c>
      <c r="E18" s="9" t="s">
        <v>12</v>
      </c>
      <c r="F18" s="9" t="s">
        <v>76</v>
      </c>
      <c r="G18" s="9" t="s">
        <v>77</v>
      </c>
      <c r="H18" s="13">
        <v>3000.01</v>
      </c>
      <c r="I18" s="11">
        <v>0</v>
      </c>
      <c r="J18" s="13">
        <v>0</v>
      </c>
      <c r="K18" s="13">
        <v>3184.51</v>
      </c>
      <c r="L18" s="12">
        <v>43564</v>
      </c>
    </row>
    <row r="19" spans="1:12" x14ac:dyDescent="0.25">
      <c r="A19" s="9" t="s">
        <v>78</v>
      </c>
      <c r="B19" s="8" t="s">
        <v>79</v>
      </c>
      <c r="C19" s="9" t="s">
        <v>10</v>
      </c>
      <c r="D19" s="9" t="s">
        <v>75</v>
      </c>
      <c r="E19" s="9" t="s">
        <v>12</v>
      </c>
      <c r="F19" s="9" t="s">
        <v>76</v>
      </c>
      <c r="G19" s="9" t="s">
        <v>80</v>
      </c>
      <c r="H19" s="13">
        <v>1042.33</v>
      </c>
      <c r="I19" s="11">
        <v>0</v>
      </c>
      <c r="J19" s="13">
        <v>0</v>
      </c>
      <c r="K19" s="13">
        <v>1106.43</v>
      </c>
      <c r="L19" s="12">
        <v>43580</v>
      </c>
    </row>
    <row r="20" spans="1:12" x14ac:dyDescent="0.25">
      <c r="A20" s="4" t="s">
        <v>81</v>
      </c>
      <c r="B20" s="8" t="s">
        <v>82</v>
      </c>
      <c r="C20" s="4" t="s">
        <v>10</v>
      </c>
      <c r="D20" s="4" t="s">
        <v>71</v>
      </c>
      <c r="E20" s="4" t="s">
        <v>13</v>
      </c>
      <c r="F20" s="4" t="s">
        <v>13</v>
      </c>
      <c r="G20" s="4" t="s">
        <v>83</v>
      </c>
      <c r="H20" s="6">
        <v>1700</v>
      </c>
      <c r="I20" s="7">
        <v>0</v>
      </c>
      <c r="J20" s="6">
        <v>0</v>
      </c>
      <c r="K20" s="6">
        <v>1700</v>
      </c>
      <c r="L20" s="4" t="s">
        <v>84</v>
      </c>
    </row>
    <row r="21" spans="1:12" x14ac:dyDescent="0.25">
      <c r="A21" s="9" t="s">
        <v>85</v>
      </c>
      <c r="B21" s="8" t="s">
        <v>86</v>
      </c>
      <c r="C21" s="9" t="s">
        <v>10</v>
      </c>
      <c r="D21" s="9" t="s">
        <v>71</v>
      </c>
      <c r="E21" s="9" t="s">
        <v>12</v>
      </c>
      <c r="F21" s="9" t="s">
        <v>13</v>
      </c>
      <c r="G21" s="9" t="s">
        <v>87</v>
      </c>
      <c r="H21" s="13">
        <v>1501.31</v>
      </c>
      <c r="I21" s="11">
        <v>0.2</v>
      </c>
      <c r="J21" s="13">
        <f>K21-H21</f>
        <v>300.26</v>
      </c>
      <c r="K21" s="13">
        <v>1801.57</v>
      </c>
      <c r="L21" s="12">
        <v>43556</v>
      </c>
    </row>
    <row r="22" spans="1:12" x14ac:dyDescent="0.25">
      <c r="A22" s="9" t="s">
        <v>88</v>
      </c>
      <c r="B22" s="8" t="s">
        <v>89</v>
      </c>
      <c r="C22" s="9" t="s">
        <v>10</v>
      </c>
      <c r="D22" s="9" t="s">
        <v>71</v>
      </c>
      <c r="E22" s="9" t="s">
        <v>35</v>
      </c>
      <c r="F22" s="9" t="s">
        <v>13</v>
      </c>
      <c r="G22" s="9" t="s">
        <v>36</v>
      </c>
      <c r="H22" s="13">
        <v>4200</v>
      </c>
      <c r="I22" s="11">
        <v>0.21</v>
      </c>
      <c r="J22" s="13">
        <f>H22*0.21</f>
        <v>882</v>
      </c>
      <c r="K22" s="13">
        <f>J22+H22</f>
        <v>5082</v>
      </c>
      <c r="L22" s="12">
        <v>43606</v>
      </c>
    </row>
    <row r="23" spans="1:12" x14ac:dyDescent="0.25">
      <c r="A23" s="9" t="s">
        <v>90</v>
      </c>
      <c r="B23" s="8" t="s">
        <v>91</v>
      </c>
      <c r="C23" s="9" t="s">
        <v>10</v>
      </c>
      <c r="D23" s="9" t="s">
        <v>24</v>
      </c>
      <c r="E23" s="9" t="s">
        <v>12</v>
      </c>
      <c r="F23" s="9" t="s">
        <v>13</v>
      </c>
      <c r="G23" s="9" t="s">
        <v>92</v>
      </c>
      <c r="H23" s="13">
        <v>2487</v>
      </c>
      <c r="I23" s="11">
        <v>0.21</v>
      </c>
      <c r="J23" s="13">
        <f>H23*I23</f>
        <v>522.27</v>
      </c>
      <c r="K23" s="13">
        <f>H23+J23</f>
        <v>3009.27</v>
      </c>
      <c r="L23" s="12">
        <v>43556</v>
      </c>
    </row>
    <row r="24" spans="1:12" x14ac:dyDescent="0.25">
      <c r="A24" s="9" t="s">
        <v>93</v>
      </c>
      <c r="B24" s="8" t="s">
        <v>94</v>
      </c>
      <c r="C24" s="9" t="s">
        <v>10</v>
      </c>
      <c r="D24" s="9" t="s">
        <v>71</v>
      </c>
      <c r="E24" s="9" t="s">
        <v>12</v>
      </c>
      <c r="F24" s="9" t="s">
        <v>13</v>
      </c>
      <c r="G24" s="9" t="s">
        <v>92</v>
      </c>
      <c r="H24" s="13">
        <v>1971.9</v>
      </c>
      <c r="I24" s="11">
        <v>0.21</v>
      </c>
      <c r="J24" s="13">
        <f>H24*I24</f>
        <v>414.09899999999999</v>
      </c>
      <c r="K24" s="13">
        <f>H24+J24</f>
        <v>2385.9990000000003</v>
      </c>
      <c r="L24" s="12">
        <v>43556</v>
      </c>
    </row>
    <row r="25" spans="1:12" x14ac:dyDescent="0.25">
      <c r="A25" s="9" t="s">
        <v>95</v>
      </c>
      <c r="B25" s="8" t="s">
        <v>96</v>
      </c>
      <c r="C25" s="9" t="s">
        <v>10</v>
      </c>
      <c r="D25" s="9" t="s">
        <v>24</v>
      </c>
      <c r="E25" s="9" t="s">
        <v>76</v>
      </c>
      <c r="F25" s="9" t="s">
        <v>13</v>
      </c>
      <c r="G25" s="9" t="s">
        <v>97</v>
      </c>
      <c r="H25" s="13">
        <v>14500</v>
      </c>
      <c r="I25" s="11">
        <v>0.21</v>
      </c>
      <c r="J25" s="13">
        <f>H25*I25</f>
        <v>3045</v>
      </c>
      <c r="K25" s="13">
        <f>J25+H25</f>
        <v>17545</v>
      </c>
      <c r="L25" s="12">
        <v>43556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2021-06-25T11:09:42Z</dcterms:created>
  <dcterms:modified xsi:type="dcterms:W3CDTF">2021-06-25T11:30:10Z</dcterms:modified>
</cp:coreProperties>
</file>